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eur\Desktop\"/>
    </mc:Choice>
  </mc:AlternateContent>
  <bookViews>
    <workbookView xWindow="0" yWindow="0" windowWidth="19200" windowHeight="11595"/>
  </bookViews>
  <sheets>
    <sheet name="CONVERS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E55" i="1"/>
  <c r="E54" i="1"/>
  <c r="K56" i="1" l="1"/>
  <c r="K55" i="1"/>
  <c r="K54" i="1"/>
  <c r="K45" i="1"/>
  <c r="K44" i="1"/>
  <c r="K43" i="1"/>
  <c r="K42" i="1"/>
  <c r="K41" i="1"/>
  <c r="E45" i="1"/>
  <c r="E44" i="1"/>
  <c r="E43" i="1"/>
  <c r="E42" i="1"/>
  <c r="E41" i="1"/>
  <c r="K35" i="1"/>
  <c r="K34" i="1"/>
  <c r="K33" i="1"/>
  <c r="E35" i="1"/>
  <c r="E34" i="1"/>
  <c r="E33" i="1"/>
  <c r="K25" i="1"/>
  <c r="K24" i="1"/>
  <c r="K23" i="1"/>
  <c r="K22" i="1"/>
  <c r="K21" i="1"/>
  <c r="E25" i="1"/>
  <c r="E24" i="1"/>
  <c r="E23" i="1"/>
  <c r="E22" i="1"/>
  <c r="E21" i="1"/>
  <c r="E13" i="1"/>
  <c r="E12" i="1"/>
  <c r="E11" i="1"/>
  <c r="K13" i="1"/>
  <c r="K14" i="1"/>
  <c r="K12" i="1"/>
  <c r="K11" i="1"/>
  <c r="E14" i="1"/>
</calcChain>
</file>

<file path=xl/sharedStrings.xml><?xml version="1.0" encoding="utf-8"?>
<sst xmlns="http://schemas.openxmlformats.org/spreadsheetml/2006/main" count="135" uniqueCount="49">
  <si>
    <t>TABLEAUX DE CONVERSION DES UNITES DE MESURE</t>
  </si>
  <si>
    <t>LONGUEUR</t>
  </si>
  <si>
    <t>SURFACE</t>
  </si>
  <si>
    <t>VOLUME</t>
  </si>
  <si>
    <t>MASSE</t>
  </si>
  <si>
    <t>US et Imperial &gt;&gt;&gt; SI</t>
  </si>
  <si>
    <t>SI &gt;&gt;&gt; US et Imperial</t>
  </si>
  <si>
    <t>=</t>
  </si>
  <si>
    <t>Acre</t>
  </si>
  <si>
    <t>Square Inch</t>
  </si>
  <si>
    <t>Square Foot</t>
  </si>
  <si>
    <t>Square Yard</t>
  </si>
  <si>
    <t>Square Mile</t>
  </si>
  <si>
    <t>cm2</t>
  </si>
  <si>
    <t>m2</t>
  </si>
  <si>
    <t>Km2</t>
  </si>
  <si>
    <t>Hectare (Ha)</t>
  </si>
  <si>
    <t>Millimetre (mm)</t>
  </si>
  <si>
    <t>Mètre (m)</t>
  </si>
  <si>
    <t>Kilomètre (Km)</t>
  </si>
  <si>
    <t>Inch (in)</t>
  </si>
  <si>
    <t>Foot (ft)</t>
  </si>
  <si>
    <t>Yard (yd)</t>
  </si>
  <si>
    <t>Mile (mi)</t>
  </si>
  <si>
    <t>MESURE DE CAPACITE</t>
  </si>
  <si>
    <t>Cubic Inch</t>
  </si>
  <si>
    <t>Cubic Foot</t>
  </si>
  <si>
    <t>Cubic Yard</t>
  </si>
  <si>
    <t>cm3</t>
  </si>
  <si>
    <t>m3</t>
  </si>
  <si>
    <t>dm3</t>
  </si>
  <si>
    <t>dm3 (ou Litre)</t>
  </si>
  <si>
    <t>US Fluid Ounce (fl oz)</t>
  </si>
  <si>
    <t>Imp Fluid Ounce (fl oz)</t>
  </si>
  <si>
    <t>Pint (pt)</t>
  </si>
  <si>
    <t>US Gallon (gal)</t>
  </si>
  <si>
    <t>Imp Gallon (gal)</t>
  </si>
  <si>
    <t>pt</t>
  </si>
  <si>
    <t>fl oz (US)</t>
  </si>
  <si>
    <t>gal (US)</t>
  </si>
  <si>
    <t>fl oz (Imp)</t>
  </si>
  <si>
    <t>gal (Imp)</t>
  </si>
  <si>
    <t>Grain (gr)</t>
  </si>
  <si>
    <t>Ounce (oz)</t>
  </si>
  <si>
    <t>Pound(lb)</t>
  </si>
  <si>
    <t>Kg</t>
  </si>
  <si>
    <t>g</t>
  </si>
  <si>
    <t>mg</t>
  </si>
  <si>
    <t>Pound (lb)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</si>
</sst>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u/>
      <sz val="18"/>
      <color theme="8"/>
      <name val="Calibri"/>
      <family val="2"/>
      <scheme val="minor"/>
    </font>
    <font>
      <b/>
      <sz val="16"/>
      <color theme="8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5" xfId="0" applyFill="1" applyBorder="1"/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2</xdr:row>
      <xdr:rowOff>28575</xdr:rowOff>
    </xdr:from>
    <xdr:to>
      <xdr:col>1</xdr:col>
      <xdr:colOff>1304925</xdr:colOff>
      <xdr:row>5</xdr:row>
      <xdr:rowOff>9525</xdr:rowOff>
    </xdr:to>
    <xdr:grpSp>
      <xdr:nvGrpSpPr>
        <xdr:cNvPr id="5" name="Group 5"/>
        <xdr:cNvGrpSpPr>
          <a:grpSpLocks/>
        </xdr:cNvGrpSpPr>
      </xdr:nvGrpSpPr>
      <xdr:grpSpPr bwMode="auto">
        <a:xfrm>
          <a:off x="609600" y="409575"/>
          <a:ext cx="790575" cy="762000"/>
          <a:chOff x="517" y="359"/>
          <a:chExt cx="1260" cy="1440"/>
        </a:xfrm>
      </xdr:grpSpPr>
      <xdr:pic>
        <xdr:nvPicPr>
          <xdr:cNvPr id="6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7" y="359"/>
            <a:ext cx="1260" cy="10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WordArt 7"/>
          <xdr:cNvSpPr>
            <a:spLocks noChangeArrowheads="1" noChangeShapeType="1" noTextEdit="1"/>
          </xdr:cNvSpPr>
        </xdr:nvSpPr>
        <xdr:spPr bwMode="auto">
          <a:xfrm>
            <a:off x="577" y="1499"/>
            <a:ext cx="1200" cy="30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fr-FR" sz="3600" kern="10" spc="0">
                <a:ln w="317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Arial Black"/>
              </a:rPr>
              <a:t>SATA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57"/>
  <sheetViews>
    <sheetView tabSelected="1" workbookViewId="0">
      <selection activeCell="M28" sqref="M28"/>
    </sheetView>
  </sheetViews>
  <sheetFormatPr baseColWidth="10" defaultRowHeight="15" x14ac:dyDescent="0.25"/>
  <cols>
    <col min="1" max="1" width="1.42578125" customWidth="1"/>
    <col min="2" max="2" width="19.7109375" customWidth="1"/>
    <col min="3" max="3" width="20.28515625" customWidth="1"/>
    <col min="4" max="4" width="3.5703125" customWidth="1"/>
    <col min="5" max="5" width="16.28515625" customWidth="1"/>
    <col min="6" max="6" width="15.42578125" customWidth="1"/>
    <col min="8" max="8" width="16.5703125" customWidth="1"/>
    <col min="9" max="9" width="15.85546875" customWidth="1"/>
    <col min="10" max="10" width="4.42578125" customWidth="1"/>
    <col min="11" max="11" width="17.42578125" customWidth="1"/>
  </cols>
  <sheetData>
    <row r="4" spans="2:12" ht="23.25" x14ac:dyDescent="0.35">
      <c r="E4" s="1" t="s">
        <v>0</v>
      </c>
    </row>
    <row r="5" spans="2:12" ht="23.25" x14ac:dyDescent="0.35">
      <c r="E5" s="1"/>
    </row>
    <row r="8" spans="2:12" ht="21" x14ac:dyDescent="0.35">
      <c r="B8" s="2" t="s">
        <v>1</v>
      </c>
    </row>
    <row r="9" spans="2:12" ht="15.75" thickBot="1" x14ac:dyDescent="0.3">
      <c r="B9" s="4" t="s">
        <v>5</v>
      </c>
      <c r="C9" s="4"/>
      <c r="D9" s="4"/>
      <c r="H9" s="4" t="s">
        <v>6</v>
      </c>
    </row>
    <row r="10" spans="2:12" x14ac:dyDescent="0.25">
      <c r="B10" s="5"/>
      <c r="C10" s="6"/>
      <c r="D10" s="6"/>
      <c r="E10" s="6"/>
      <c r="F10" s="7"/>
      <c r="H10" s="5"/>
      <c r="I10" s="6"/>
      <c r="J10" s="6"/>
      <c r="K10" s="6"/>
      <c r="L10" s="7"/>
    </row>
    <row r="11" spans="2:12" x14ac:dyDescent="0.25">
      <c r="B11" s="16">
        <v>1</v>
      </c>
      <c r="C11" s="8" t="s">
        <v>20</v>
      </c>
      <c r="D11" s="9" t="s">
        <v>7</v>
      </c>
      <c r="E11" s="9">
        <f>PRODUCT(B11,25.4001)</f>
        <v>25.400099999999998</v>
      </c>
      <c r="F11" s="10" t="s">
        <v>17</v>
      </c>
      <c r="H11" s="16">
        <v>1</v>
      </c>
      <c r="I11" s="8" t="s">
        <v>17</v>
      </c>
      <c r="J11" s="9" t="s">
        <v>7</v>
      </c>
      <c r="K11" s="9">
        <f>PRODUCT(H11,0.03937)</f>
        <v>3.9370000000000002E-2</v>
      </c>
      <c r="L11" s="10" t="s">
        <v>20</v>
      </c>
    </row>
    <row r="12" spans="2:12" x14ac:dyDescent="0.25">
      <c r="B12" s="16">
        <v>1</v>
      </c>
      <c r="C12" s="8" t="s">
        <v>21</v>
      </c>
      <c r="D12" s="9" t="s">
        <v>7</v>
      </c>
      <c r="E12" s="9">
        <f>PRODUCT(B12,0.3048)</f>
        <v>0.30480000000000002</v>
      </c>
      <c r="F12" s="10" t="s">
        <v>18</v>
      </c>
      <c r="H12" s="16">
        <v>1</v>
      </c>
      <c r="I12" s="8" t="s">
        <v>18</v>
      </c>
      <c r="J12" s="9" t="s">
        <v>7</v>
      </c>
      <c r="K12" s="9">
        <f>PRODUCT(H12,3.28083)</f>
        <v>3.2808299999999999</v>
      </c>
      <c r="L12" s="10" t="s">
        <v>21</v>
      </c>
    </row>
    <row r="13" spans="2:12" x14ac:dyDescent="0.25">
      <c r="B13" s="16">
        <v>5</v>
      </c>
      <c r="C13" s="8" t="s">
        <v>22</v>
      </c>
      <c r="D13" s="9" t="s">
        <v>7</v>
      </c>
      <c r="E13" s="9">
        <f>PRODUCT(B13,0.9144)</f>
        <v>4.5720000000000001</v>
      </c>
      <c r="F13" s="10" t="s">
        <v>18</v>
      </c>
      <c r="H13" s="16">
        <v>1</v>
      </c>
      <c r="I13" s="8" t="s">
        <v>18</v>
      </c>
      <c r="J13" s="9" t="s">
        <v>7</v>
      </c>
      <c r="K13" s="9">
        <f>PRODUCT(H13,1.09361)</f>
        <v>1.09361</v>
      </c>
      <c r="L13" s="10" t="s">
        <v>22</v>
      </c>
    </row>
    <row r="14" spans="2:12" x14ac:dyDescent="0.25">
      <c r="B14" s="16">
        <v>1</v>
      </c>
      <c r="C14" s="8" t="s">
        <v>23</v>
      </c>
      <c r="D14" s="9" t="s">
        <v>7</v>
      </c>
      <c r="E14" s="9">
        <f>PRODUCT(B14,1.60934)</f>
        <v>1.60934</v>
      </c>
      <c r="F14" s="10" t="s">
        <v>19</v>
      </c>
      <c r="H14" s="16">
        <v>1</v>
      </c>
      <c r="I14" s="8" t="s">
        <v>19</v>
      </c>
      <c r="J14" s="9" t="s">
        <v>7</v>
      </c>
      <c r="K14" s="9">
        <f>PRODUCT(H14,0.62137)</f>
        <v>0.62136999999999998</v>
      </c>
      <c r="L14" s="10" t="s">
        <v>23</v>
      </c>
    </row>
    <row r="15" spans="2:12" ht="15.75" thickBot="1" x14ac:dyDescent="0.3">
      <c r="B15" s="11"/>
      <c r="C15" s="12"/>
      <c r="D15" s="12"/>
      <c r="E15" s="12"/>
      <c r="F15" s="13"/>
      <c r="H15" s="11"/>
      <c r="I15" s="12"/>
      <c r="J15" s="12"/>
      <c r="K15" s="12"/>
      <c r="L15" s="13"/>
    </row>
    <row r="18" spans="2:12" ht="21" x14ac:dyDescent="0.35">
      <c r="B18" s="2" t="s">
        <v>2</v>
      </c>
      <c r="K18" s="3"/>
    </row>
    <row r="19" spans="2:12" ht="15.75" thickBot="1" x14ac:dyDescent="0.3">
      <c r="B19" s="4" t="s">
        <v>5</v>
      </c>
      <c r="H19" s="4" t="s">
        <v>6</v>
      </c>
    </row>
    <row r="20" spans="2:12" x14ac:dyDescent="0.25">
      <c r="B20" s="5"/>
      <c r="C20" s="6"/>
      <c r="D20" s="6"/>
      <c r="E20" s="6"/>
      <c r="F20" s="7"/>
      <c r="H20" s="5"/>
      <c r="I20" s="6"/>
      <c r="J20" s="6"/>
      <c r="K20" s="6"/>
      <c r="L20" s="7"/>
    </row>
    <row r="21" spans="2:12" x14ac:dyDescent="0.25">
      <c r="B21" s="16">
        <v>1</v>
      </c>
      <c r="C21" s="8" t="s">
        <v>8</v>
      </c>
      <c r="D21" s="9" t="s">
        <v>7</v>
      </c>
      <c r="E21" s="9">
        <f>PRODUCT(B21,0.40468)</f>
        <v>0.40467999999999998</v>
      </c>
      <c r="F21" s="10" t="s">
        <v>16</v>
      </c>
      <c r="H21" s="16">
        <v>1</v>
      </c>
      <c r="I21" s="8" t="s">
        <v>16</v>
      </c>
      <c r="J21" s="9" t="s">
        <v>7</v>
      </c>
      <c r="K21" s="9">
        <f>PRODUCT(H21,2.4711)</f>
        <v>2.4710999999999999</v>
      </c>
      <c r="L21" s="10" t="s">
        <v>8</v>
      </c>
    </row>
    <row r="22" spans="2:12" x14ac:dyDescent="0.25">
      <c r="B22" s="16">
        <v>1</v>
      </c>
      <c r="C22" s="8" t="s">
        <v>9</v>
      </c>
      <c r="D22" s="9" t="s">
        <v>7</v>
      </c>
      <c r="E22" s="9">
        <f>PRODUCT(B22,6.4516)</f>
        <v>6.4516</v>
      </c>
      <c r="F22" s="10" t="s">
        <v>13</v>
      </c>
      <c r="H22" s="16">
        <v>1</v>
      </c>
      <c r="I22" s="8" t="s">
        <v>13</v>
      </c>
      <c r="J22" s="9" t="s">
        <v>7</v>
      </c>
      <c r="K22" s="9">
        <f>PRODUCT(H22,0.155)</f>
        <v>0.155</v>
      </c>
      <c r="L22" s="10" t="s">
        <v>9</v>
      </c>
    </row>
    <row r="23" spans="2:12" x14ac:dyDescent="0.25">
      <c r="B23" s="16">
        <v>1</v>
      </c>
      <c r="C23" s="8" t="s">
        <v>10</v>
      </c>
      <c r="D23" s="9" t="s">
        <v>7</v>
      </c>
      <c r="E23" s="9">
        <f>PRODUCT(B23,0.0929)</f>
        <v>9.2899999999999996E-2</v>
      </c>
      <c r="F23" s="10" t="s">
        <v>14</v>
      </c>
      <c r="H23" s="16">
        <v>1</v>
      </c>
      <c r="I23" s="8" t="s">
        <v>14</v>
      </c>
      <c r="J23" s="9" t="s">
        <v>7</v>
      </c>
      <c r="K23" s="9">
        <f>PRODUCT(H23,10.7639)</f>
        <v>10.7639</v>
      </c>
      <c r="L23" s="10" t="s">
        <v>10</v>
      </c>
    </row>
    <row r="24" spans="2:12" x14ac:dyDescent="0.25">
      <c r="B24" s="16">
        <v>1</v>
      </c>
      <c r="C24" s="8" t="s">
        <v>11</v>
      </c>
      <c r="D24" s="9" t="s">
        <v>7</v>
      </c>
      <c r="E24" s="9">
        <f>PRODUCT(B24,0.83613)</f>
        <v>0.83613000000000004</v>
      </c>
      <c r="F24" s="10" t="s">
        <v>14</v>
      </c>
      <c r="H24" s="16">
        <v>1</v>
      </c>
      <c r="I24" s="8" t="s">
        <v>14</v>
      </c>
      <c r="J24" s="9" t="s">
        <v>7</v>
      </c>
      <c r="K24" s="9">
        <f>PRODUCT(H24,1.196)</f>
        <v>1.196</v>
      </c>
      <c r="L24" s="10" t="s">
        <v>11</v>
      </c>
    </row>
    <row r="25" spans="2:12" x14ac:dyDescent="0.25">
      <c r="B25" s="16">
        <v>1</v>
      </c>
      <c r="C25" s="14" t="s">
        <v>12</v>
      </c>
      <c r="D25" s="9" t="s">
        <v>7</v>
      </c>
      <c r="E25" s="9">
        <f>PRODUCT(B25,2.5899)</f>
        <v>2.5899000000000001</v>
      </c>
      <c r="F25" s="10" t="s">
        <v>15</v>
      </c>
      <c r="H25" s="16">
        <v>1</v>
      </c>
      <c r="I25" s="8" t="s">
        <v>15</v>
      </c>
      <c r="J25" s="9" t="s">
        <v>7</v>
      </c>
      <c r="K25" s="9">
        <f>PRODUCT(H25,0.3861)</f>
        <v>0.3861</v>
      </c>
      <c r="L25" s="15" t="s">
        <v>12</v>
      </c>
    </row>
    <row r="26" spans="2:12" ht="15.75" thickBot="1" x14ac:dyDescent="0.3">
      <c r="B26" s="11"/>
      <c r="C26" s="12"/>
      <c r="D26" s="12"/>
      <c r="E26" s="12"/>
      <c r="F26" s="13"/>
      <c r="H26" s="11"/>
      <c r="I26" s="12"/>
      <c r="J26" s="12"/>
      <c r="K26" s="12"/>
      <c r="L26" s="13"/>
    </row>
    <row r="27" spans="2:12" x14ac:dyDescent="0.25">
      <c r="B27" s="8"/>
      <c r="C27" s="8"/>
      <c r="D27" s="8"/>
      <c r="E27" s="8"/>
      <c r="F27" s="8"/>
      <c r="H27" s="8"/>
      <c r="I27" s="8"/>
      <c r="J27" s="8"/>
      <c r="K27" s="8"/>
      <c r="L27" s="8"/>
    </row>
    <row r="28" spans="2:12" x14ac:dyDescent="0.25">
      <c r="B28" s="8"/>
      <c r="C28" s="8"/>
      <c r="D28" s="8"/>
      <c r="E28" s="8"/>
      <c r="F28" s="8"/>
      <c r="H28" s="8"/>
      <c r="I28" s="8"/>
      <c r="J28" s="8"/>
      <c r="K28" s="8"/>
      <c r="L28" s="8"/>
    </row>
    <row r="30" spans="2:12" ht="21" x14ac:dyDescent="0.35">
      <c r="B30" s="2" t="s">
        <v>3</v>
      </c>
    </row>
    <row r="31" spans="2:12" ht="15.75" thickBot="1" x14ac:dyDescent="0.3">
      <c r="B31" s="4" t="s">
        <v>5</v>
      </c>
      <c r="G31" s="9"/>
      <c r="H31" s="4" t="s">
        <v>6</v>
      </c>
    </row>
    <row r="32" spans="2:12" x14ac:dyDescent="0.25">
      <c r="B32" s="5"/>
      <c r="C32" s="6"/>
      <c r="D32" s="6"/>
      <c r="E32" s="6"/>
      <c r="F32" s="7"/>
      <c r="G32" s="9"/>
      <c r="H32" s="5"/>
      <c r="I32" s="6"/>
      <c r="J32" s="6"/>
      <c r="K32" s="6"/>
      <c r="L32" s="7"/>
    </row>
    <row r="33" spans="2:12" x14ac:dyDescent="0.25">
      <c r="B33" s="16">
        <v>1</v>
      </c>
      <c r="C33" s="8" t="s">
        <v>25</v>
      </c>
      <c r="D33" s="9" t="s">
        <v>7</v>
      </c>
      <c r="E33" s="9">
        <f>PRODUCT(B33,13.3871)</f>
        <v>13.3871</v>
      </c>
      <c r="F33" s="10" t="s">
        <v>28</v>
      </c>
      <c r="G33" s="9"/>
      <c r="H33" s="16">
        <v>1</v>
      </c>
      <c r="I33" s="8" t="s">
        <v>28</v>
      </c>
      <c r="J33" s="9" t="s">
        <v>7</v>
      </c>
      <c r="K33" s="9">
        <f>PRODUCT(H33,0.06102)</f>
        <v>6.1019999999999998E-2</v>
      </c>
      <c r="L33" s="10" t="s">
        <v>25</v>
      </c>
    </row>
    <row r="34" spans="2:12" x14ac:dyDescent="0.25">
      <c r="B34" s="16">
        <v>1</v>
      </c>
      <c r="C34" s="8" t="s">
        <v>26</v>
      </c>
      <c r="D34" s="9" t="s">
        <v>7</v>
      </c>
      <c r="E34" s="9">
        <f>PRODUCT(B34,28.31702)</f>
        <v>28.317019999999999</v>
      </c>
      <c r="F34" s="10" t="s">
        <v>30</v>
      </c>
      <c r="G34" s="9"/>
      <c r="H34" s="16">
        <v>1</v>
      </c>
      <c r="I34" s="8" t="s">
        <v>30</v>
      </c>
      <c r="J34" s="9" t="s">
        <v>7</v>
      </c>
      <c r="K34" s="9">
        <f>PRODUCT(H34,0.03531)</f>
        <v>3.5310000000000001E-2</v>
      </c>
      <c r="L34" s="10" t="s">
        <v>26</v>
      </c>
    </row>
    <row r="35" spans="2:12" x14ac:dyDescent="0.25">
      <c r="B35" s="16">
        <v>1</v>
      </c>
      <c r="C35" s="8" t="s">
        <v>27</v>
      </c>
      <c r="D35" s="9" t="s">
        <v>7</v>
      </c>
      <c r="E35" s="9">
        <f>PRODUCT(B35,0.76455)</f>
        <v>0.76454999999999995</v>
      </c>
      <c r="F35" s="10" t="s">
        <v>29</v>
      </c>
      <c r="G35" s="9"/>
      <c r="H35" s="16">
        <v>1</v>
      </c>
      <c r="I35" s="8" t="s">
        <v>29</v>
      </c>
      <c r="J35" s="9" t="s">
        <v>7</v>
      </c>
      <c r="K35" s="9">
        <f>PRODUCT(H35,1.30795)</f>
        <v>1.3079499999999999</v>
      </c>
      <c r="L35" s="10" t="s">
        <v>27</v>
      </c>
    </row>
    <row r="36" spans="2:12" ht="15.75" thickBot="1" x14ac:dyDescent="0.3">
      <c r="B36" s="11"/>
      <c r="C36" s="12"/>
      <c r="D36" s="12"/>
      <c r="E36" s="12"/>
      <c r="F36" s="13"/>
      <c r="H36" s="11"/>
      <c r="I36" s="12"/>
      <c r="J36" s="12"/>
      <c r="K36" s="12"/>
      <c r="L36" s="13"/>
    </row>
    <row r="37" spans="2:12" x14ac:dyDescent="0.25">
      <c r="B37" s="4"/>
    </row>
    <row r="38" spans="2:12" ht="21" x14ac:dyDescent="0.35">
      <c r="B38" s="2" t="s">
        <v>24</v>
      </c>
    </row>
    <row r="39" spans="2:12" ht="15.75" thickBot="1" x14ac:dyDescent="0.3">
      <c r="B39" s="4" t="s">
        <v>5</v>
      </c>
      <c r="H39" s="4" t="s">
        <v>6</v>
      </c>
    </row>
    <row r="40" spans="2:12" x14ac:dyDescent="0.25">
      <c r="B40" s="5"/>
      <c r="C40" s="6"/>
      <c r="D40" s="6"/>
      <c r="E40" s="6"/>
      <c r="F40" s="7"/>
      <c r="H40" s="5"/>
      <c r="I40" s="6"/>
      <c r="J40" s="6"/>
      <c r="K40" s="6"/>
      <c r="L40" s="7"/>
    </row>
    <row r="41" spans="2:12" x14ac:dyDescent="0.25">
      <c r="B41" s="16">
        <v>2</v>
      </c>
      <c r="C41" s="8" t="s">
        <v>32</v>
      </c>
      <c r="D41" s="9" t="s">
        <v>7</v>
      </c>
      <c r="E41" s="9">
        <f>PRODUCT(B41,29.5735)</f>
        <v>59.146999999999998</v>
      </c>
      <c r="F41" s="10" t="s">
        <v>28</v>
      </c>
      <c r="H41" s="16">
        <v>1</v>
      </c>
      <c r="I41" s="8" t="s">
        <v>30</v>
      </c>
      <c r="J41" s="9" t="s">
        <v>7</v>
      </c>
      <c r="K41" s="9">
        <f>PRODUCT(H41,33.814)</f>
        <v>33.814</v>
      </c>
      <c r="L41" s="10" t="s">
        <v>38</v>
      </c>
    </row>
    <row r="42" spans="2:12" x14ac:dyDescent="0.25">
      <c r="B42" s="16">
        <v>1</v>
      </c>
      <c r="C42" s="8" t="s">
        <v>33</v>
      </c>
      <c r="D42" s="9" t="s">
        <v>7</v>
      </c>
      <c r="E42" s="9">
        <f>PRODUCT(B42,28.4131)</f>
        <v>28.4131</v>
      </c>
      <c r="F42" s="10" t="s">
        <v>28</v>
      </c>
      <c r="H42" s="16">
        <v>1</v>
      </c>
      <c r="I42" s="8" t="s">
        <v>30</v>
      </c>
      <c r="J42" s="9" t="s">
        <v>7</v>
      </c>
      <c r="K42" s="9">
        <f>PRODUCT(H42,35.195)</f>
        <v>35.195</v>
      </c>
      <c r="L42" s="10" t="s">
        <v>40</v>
      </c>
    </row>
    <row r="43" spans="2:12" x14ac:dyDescent="0.25">
      <c r="B43" s="16">
        <v>1</v>
      </c>
      <c r="C43" s="8" t="s">
        <v>35</v>
      </c>
      <c r="D43" s="9" t="s">
        <v>7</v>
      </c>
      <c r="E43" s="9">
        <f>PRODUCT(B43,3.785329)</f>
        <v>3.7853289999999999</v>
      </c>
      <c r="F43" s="10" t="s">
        <v>31</v>
      </c>
      <c r="H43" s="16">
        <v>1</v>
      </c>
      <c r="I43" s="8" t="s">
        <v>30</v>
      </c>
      <c r="J43" s="9" t="s">
        <v>7</v>
      </c>
      <c r="K43" s="9">
        <f>PRODUCT(H43,0.264177)</f>
        <v>0.264177</v>
      </c>
      <c r="L43" s="10" t="s">
        <v>39</v>
      </c>
    </row>
    <row r="44" spans="2:12" x14ac:dyDescent="0.25">
      <c r="B44" s="16">
        <v>1</v>
      </c>
      <c r="C44" s="14" t="s">
        <v>36</v>
      </c>
      <c r="D44" s="9" t="s">
        <v>7</v>
      </c>
      <c r="E44" s="9">
        <f>PRODUCT(B44,4.545963)</f>
        <v>4.5459630000000004</v>
      </c>
      <c r="F44" s="10" t="s">
        <v>31</v>
      </c>
      <c r="H44" s="16">
        <v>1</v>
      </c>
      <c r="I44" s="8" t="s">
        <v>30</v>
      </c>
      <c r="J44" s="9" t="s">
        <v>7</v>
      </c>
      <c r="K44" s="9">
        <f>PRODUCT(H44,0.219975)</f>
        <v>0.219975</v>
      </c>
      <c r="L44" s="10" t="s">
        <v>41</v>
      </c>
    </row>
    <row r="45" spans="2:12" x14ac:dyDescent="0.25">
      <c r="B45" s="16">
        <v>1</v>
      </c>
      <c r="C45" s="14" t="s">
        <v>34</v>
      </c>
      <c r="D45" s="9" t="s">
        <v>7</v>
      </c>
      <c r="E45" s="9">
        <f>PRODUCT(B45,0.56824)</f>
        <v>0.56823999999999997</v>
      </c>
      <c r="F45" s="10" t="s">
        <v>31</v>
      </c>
      <c r="H45" s="16">
        <v>1</v>
      </c>
      <c r="I45" s="8" t="s">
        <v>30</v>
      </c>
      <c r="J45" s="9" t="s">
        <v>7</v>
      </c>
      <c r="K45" s="9">
        <f>PRODUCT(H45,1.759803)</f>
        <v>1.759803</v>
      </c>
      <c r="L45" s="10" t="s">
        <v>37</v>
      </c>
    </row>
    <row r="46" spans="2:12" ht="15.75" thickBot="1" x14ac:dyDescent="0.3">
      <c r="B46" s="11"/>
      <c r="C46" s="12"/>
      <c r="D46" s="12"/>
      <c r="E46" s="12"/>
      <c r="F46" s="13"/>
      <c r="H46" s="11"/>
      <c r="I46" s="12"/>
      <c r="J46" s="12"/>
      <c r="K46" s="12"/>
      <c r="L46" s="13"/>
    </row>
    <row r="47" spans="2:12" ht="21" x14ac:dyDescent="0.35">
      <c r="B47" s="2"/>
    </row>
    <row r="48" spans="2:12" ht="21" x14ac:dyDescent="0.35">
      <c r="B48" s="2"/>
    </row>
    <row r="50" spans="2:12" ht="21" x14ac:dyDescent="0.35">
      <c r="B50" s="2" t="s">
        <v>4</v>
      </c>
    </row>
    <row r="51" spans="2:12" x14ac:dyDescent="0.25">
      <c r="B51" s="4" t="s">
        <v>5</v>
      </c>
    </row>
    <row r="52" spans="2:12" ht="15.75" thickBot="1" x14ac:dyDescent="0.3"/>
    <row r="53" spans="2:12" x14ac:dyDescent="0.25">
      <c r="B53" s="5"/>
      <c r="C53" s="6"/>
      <c r="D53" s="6"/>
      <c r="E53" s="6"/>
      <c r="F53" s="7"/>
      <c r="H53" s="5"/>
      <c r="I53" s="6"/>
      <c r="J53" s="6"/>
      <c r="K53" s="6"/>
      <c r="L53" s="7"/>
    </row>
    <row r="54" spans="2:12" x14ac:dyDescent="0.25">
      <c r="B54" s="16">
        <v>1</v>
      </c>
      <c r="C54" s="8" t="s">
        <v>42</v>
      </c>
      <c r="D54" s="9" t="s">
        <v>7</v>
      </c>
      <c r="E54" s="9">
        <f>PRODUCT(B54,64.79892)</f>
        <v>64.798919999999995</v>
      </c>
      <c r="F54" s="10" t="s">
        <v>47</v>
      </c>
      <c r="H54" s="16">
        <v>1</v>
      </c>
      <c r="I54" s="8" t="s">
        <v>47</v>
      </c>
      <c r="J54" s="9" t="s">
        <v>7</v>
      </c>
      <c r="K54" s="9">
        <f>PRODUCT(H54,13.3871)</f>
        <v>13.3871</v>
      </c>
      <c r="L54" s="10" t="s">
        <v>42</v>
      </c>
    </row>
    <row r="55" spans="2:12" x14ac:dyDescent="0.25">
      <c r="B55" s="16">
        <v>1</v>
      </c>
      <c r="C55" s="8" t="s">
        <v>43</v>
      </c>
      <c r="D55" s="9" t="s">
        <v>7</v>
      </c>
      <c r="E55" s="9">
        <f>PRODUCT(B55,28.34953)</f>
        <v>28.349530000000001</v>
      </c>
      <c r="F55" s="10" t="s">
        <v>46</v>
      </c>
      <c r="H55" s="16">
        <v>1</v>
      </c>
      <c r="I55" s="8" t="s">
        <v>46</v>
      </c>
      <c r="J55" s="9" t="s">
        <v>7</v>
      </c>
      <c r="K55" s="9">
        <f>PRODUCT(H55,28.31702)</f>
        <v>28.317019999999999</v>
      </c>
      <c r="L55" s="10" t="s">
        <v>43</v>
      </c>
    </row>
    <row r="56" spans="2:12" x14ac:dyDescent="0.25">
      <c r="B56" s="16">
        <v>1</v>
      </c>
      <c r="C56" s="8" t="s">
        <v>44</v>
      </c>
      <c r="D56" s="9" t="s">
        <v>7</v>
      </c>
      <c r="E56" s="9">
        <f>PRODUCT(B56,0.4535924)</f>
        <v>0.45359240000000001</v>
      </c>
      <c r="F56" s="10" t="s">
        <v>45</v>
      </c>
      <c r="H56" s="16">
        <v>1</v>
      </c>
      <c r="I56" s="8" t="s">
        <v>45</v>
      </c>
      <c r="J56" s="9" t="s">
        <v>7</v>
      </c>
      <c r="K56" s="9">
        <f>PRODUCT(H56,0.76455)</f>
        <v>0.76454999999999995</v>
      </c>
      <c r="L56" s="10" t="s">
        <v>48</v>
      </c>
    </row>
    <row r="57" spans="2:12" ht="15.75" thickBot="1" x14ac:dyDescent="0.3">
      <c r="B57" s="11"/>
      <c r="C57" s="12"/>
      <c r="D57" s="12"/>
      <c r="E57" s="12"/>
      <c r="F57" s="13"/>
      <c r="H57" s="11"/>
      <c r="I57" s="12"/>
      <c r="J57" s="12"/>
      <c r="K57" s="12"/>
      <c r="L57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CONVERSION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Serveur</dc:creator>
  <cp:lastModifiedBy>Serveur</cp:lastModifiedBy>
  <dcterms:created xsi:type="dcterms:W3CDTF">2016-06-10T12:26:02Z</dcterms:created>
  <dcterms:modified xsi:type="dcterms:W3CDTF">2016-06-13T10:27:52Z</dcterms:modified>
</cp:coreProperties>
</file>